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19" i="1"/>
  <c r="D17"/>
  <c r="H32" s="1"/>
  <c r="I32" s="1"/>
  <c r="D34"/>
  <c r="H33" l="1"/>
  <c r="I33" s="1"/>
  <c r="D27" s="1"/>
  <c r="D25"/>
  <c r="D31" l="1"/>
  <c r="D37" l="1"/>
  <c r="D35"/>
  <c r="D36" s="1"/>
  <c r="D29" l="1"/>
  <c r="I34" s="1"/>
  <c r="I36" l="1"/>
  <c r="I35"/>
  <c r="I37"/>
  <c r="F9"/>
  <c r="I31" s="1"/>
  <c r="F7" s="1"/>
  <c r="F11"/>
</calcChain>
</file>

<file path=xl/sharedStrings.xml><?xml version="1.0" encoding="utf-8"?>
<sst xmlns="http://schemas.openxmlformats.org/spreadsheetml/2006/main" count="35" uniqueCount="30">
  <si>
    <t>Rapporto frequenza</t>
  </si>
  <si>
    <t>Rapporto capacità</t>
  </si>
  <si>
    <t>Frequenza Intermedia  ( MHz )</t>
  </si>
  <si>
    <t>Min+1</t>
  </si>
  <si>
    <t>Max+1</t>
  </si>
  <si>
    <t>Rapporto capacità * Fmin</t>
  </si>
  <si>
    <t>(Min+1 * Max*1)</t>
  </si>
  <si>
    <t>Rapporto capacità * Max+1</t>
  </si>
  <si>
    <t xml:space="preserve">cp </t>
  </si>
  <si>
    <t>Frequenza minima  banda ( MHz )</t>
  </si>
  <si>
    <t>Frequenza massima banda ( MHz )</t>
  </si>
  <si>
    <t>Frequenza minima oscillatore locale  ( MHz )</t>
  </si>
  <si>
    <t>Frequenza massima oscillatore locale  ( MHz )</t>
  </si>
  <si>
    <t>Condensatore padding ( pF )</t>
  </si>
  <si>
    <t xml:space="preserve">cp*cp </t>
  </si>
  <si>
    <t>Capacità min  condensatore variabile( pF )</t>
  </si>
  <si>
    <t>Capacità max condensatore variabile( pF )</t>
  </si>
  <si>
    <t>Capacità min effettiva ( pF )</t>
  </si>
  <si>
    <t>Capacità max effettiva ( pF )</t>
  </si>
  <si>
    <t>Min</t>
  </si>
  <si>
    <t>Max</t>
  </si>
  <si>
    <t>Som</t>
  </si>
  <si>
    <t>Pro</t>
  </si>
  <si>
    <r>
      <t xml:space="preserve">Valore induttanza effettiva (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 xml:space="preserve"> H )</t>
    </r>
  </si>
  <si>
    <t>Prodotto finale</t>
  </si>
  <si>
    <r>
      <t xml:space="preserve">Valore teorico induttanza  (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 xml:space="preserve"> H )</t>
    </r>
  </si>
  <si>
    <t>INPUT</t>
  </si>
  <si>
    <t>OUTPUT</t>
  </si>
  <si>
    <r>
      <t>Fo</t>
    </r>
    <r>
      <rPr>
        <b/>
        <sz val="12"/>
        <color theme="1"/>
        <rFont val="Comic Sans MS"/>
        <family val="4"/>
      </rPr>
      <t>glio di calcolo del valore del condensatore padding da inserire nel circuito dell'oscillatore                                    locale di un ricevitore supereterodina per O.L. e O.M.                                                                                            Giovanni Lorenzi - IT9TZZ</t>
    </r>
  </si>
  <si>
    <t>Si consiglia di copiare il file originale prima di immettere i dati per non pregiudicare il buon funzionamento del programma.  Infatti sono state create e opportunamente nascoste nel foglio  delle celle ausiliarie indispensabili all'economia del calcolo.                                                                                                Per facilitare i calcoli i valori delle frequenze sono stati espressi in MHz e quelli delle capacità in pF.                                                      Il foglio di calcolo funziona relativamente  fino a determinati valori di input.                                                                                     I dati di default sono relativi ai valori ricavati da un esempio pratico tratto dal pamphlet " THE SUPERHETERODYNE  RECEIVER " del Post Office Communications pagg 15-16.                                       https://www.vintage-radio.info/docs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</si>
</sst>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omic Sans MS"/>
      <family val="4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5" fillId="8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4" xfId="0" applyBorder="1"/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10" fillId="0" borderId="0" xfId="0" applyNumberFormat="1" applyFont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164" fontId="1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180"/>
    </xf>
    <xf numFmtId="0" fontId="8" fillId="0" borderId="6" xfId="0" applyFont="1" applyBorder="1" applyAlignment="1">
      <alignment horizontal="center" vertical="center" textRotation="180"/>
    </xf>
    <xf numFmtId="0" fontId="8" fillId="0" borderId="3" xfId="0" applyFont="1" applyBorder="1" applyAlignment="1">
      <alignment horizontal="center" vertical="center" textRotation="180"/>
    </xf>
    <xf numFmtId="0" fontId="0" fillId="0" borderId="6" xfId="0" applyFont="1" applyBorder="1" applyAlignment="1">
      <alignment horizontal="center" vertical="center" textRotation="180"/>
    </xf>
    <xf numFmtId="0" fontId="0" fillId="0" borderId="3" xfId="0" applyFont="1" applyBorder="1" applyAlignment="1">
      <alignment horizontal="center" vertical="center" textRotation="180"/>
    </xf>
    <xf numFmtId="164" fontId="1" fillId="0" borderId="9" xfId="0" applyNumberFormat="1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A63F3C"/>
      <color rgb="FFCCFFFF"/>
      <color rgb="FF000000"/>
      <color rgb="FF33CC33"/>
      <color rgb="FFCC9900"/>
      <color rgb="FFFF9900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>
      <selection activeCell="F13" sqref="F13:I29"/>
    </sheetView>
  </sheetViews>
  <sheetFormatPr defaultRowHeight="15"/>
  <cols>
    <col min="1" max="2" width="5.7109375" customWidth="1"/>
    <col min="3" max="3" width="40.7109375" customWidth="1"/>
    <col min="4" max="4" width="15.7109375" customWidth="1"/>
    <col min="5" max="5" width="5.7109375" customWidth="1"/>
    <col min="6" max="6" width="15.7109375" customWidth="1"/>
    <col min="7" max="7" width="30.7109375" customWidth="1"/>
    <col min="8" max="8" width="5.7109375" customWidth="1"/>
    <col min="9" max="9" width="10.7109375" customWidth="1"/>
  </cols>
  <sheetData>
    <row r="2" spans="2:9" ht="30" customHeight="1">
      <c r="B2" s="53" t="s">
        <v>28</v>
      </c>
      <c r="C2" s="54"/>
      <c r="D2" s="54"/>
      <c r="E2" s="54"/>
      <c r="F2" s="54"/>
      <c r="G2" s="54"/>
      <c r="H2" s="54"/>
      <c r="I2" s="54"/>
    </row>
    <row r="3" spans="2:9" ht="30" customHeight="1">
      <c r="B3" s="54"/>
      <c r="C3" s="54"/>
      <c r="D3" s="54"/>
      <c r="E3" s="54"/>
      <c r="F3" s="54"/>
      <c r="G3" s="54"/>
      <c r="H3" s="54"/>
      <c r="I3" s="54"/>
    </row>
    <row r="5" spans="2:9" ht="15.75">
      <c r="B5" s="55" t="s">
        <v>26</v>
      </c>
      <c r="C5" s="11" t="s">
        <v>2</v>
      </c>
      <c r="D5" s="3">
        <v>0.46500000000000002</v>
      </c>
      <c r="E5" s="21"/>
      <c r="F5" s="21"/>
      <c r="G5" s="21"/>
      <c r="H5" s="1"/>
    </row>
    <row r="6" spans="2:9" ht="15" customHeight="1">
      <c r="B6" s="56"/>
      <c r="C6" s="4"/>
      <c r="D6" s="5"/>
      <c r="E6" s="22"/>
      <c r="F6" s="22"/>
      <c r="G6" s="22"/>
    </row>
    <row r="7" spans="2:9" ht="15" customHeight="1">
      <c r="B7" s="56"/>
      <c r="C7" s="12" t="s">
        <v>25</v>
      </c>
      <c r="D7" s="6">
        <v>225</v>
      </c>
      <c r="E7" s="39"/>
      <c r="F7" s="38">
        <f>QUOTIENT(25300,I31)</f>
        <v>156</v>
      </c>
      <c r="G7" s="35" t="s">
        <v>23</v>
      </c>
      <c r="H7" s="55" t="s">
        <v>27</v>
      </c>
    </row>
    <row r="8" spans="2:9" ht="15" customHeight="1">
      <c r="B8" s="56"/>
      <c r="C8" s="25"/>
      <c r="D8" s="6"/>
      <c r="E8" s="39"/>
      <c r="F8" s="23"/>
      <c r="G8" s="27"/>
      <c r="H8" s="58"/>
    </row>
    <row r="9" spans="2:9" ht="15" customHeight="1">
      <c r="B9" s="56"/>
      <c r="C9" s="17" t="s">
        <v>15</v>
      </c>
      <c r="D9" s="8">
        <v>50</v>
      </c>
      <c r="E9" s="40"/>
      <c r="F9" s="38">
        <f>QUOTIENT(I34,I35)</f>
        <v>42</v>
      </c>
      <c r="G9" s="36" t="s">
        <v>17</v>
      </c>
      <c r="H9" s="58"/>
    </row>
    <row r="10" spans="2:9" ht="15" customHeight="1">
      <c r="B10" s="56"/>
      <c r="C10" s="25"/>
      <c r="D10" s="6"/>
      <c r="E10" s="39"/>
      <c r="F10" s="23"/>
      <c r="G10" s="27"/>
      <c r="H10" s="58"/>
    </row>
    <row r="11" spans="2:9" ht="15" customHeight="1">
      <c r="B11" s="56"/>
      <c r="C11" s="20" t="s">
        <v>16</v>
      </c>
      <c r="D11" s="8">
        <v>450</v>
      </c>
      <c r="E11" s="40"/>
      <c r="F11" s="38">
        <f>QUOTIENT(I36,I37)</f>
        <v>176</v>
      </c>
      <c r="G11" s="37" t="s">
        <v>18</v>
      </c>
      <c r="H11" s="59"/>
    </row>
    <row r="12" spans="2:9" ht="15" customHeight="1" thickBot="1">
      <c r="B12" s="56"/>
      <c r="C12" s="26"/>
      <c r="D12" s="7"/>
      <c r="E12" s="9"/>
      <c r="F12" s="9"/>
      <c r="G12" s="9"/>
    </row>
    <row r="13" spans="2:9" ht="15.75">
      <c r="B13" s="56"/>
      <c r="C13" s="13" t="s">
        <v>9</v>
      </c>
      <c r="D13" s="3">
        <v>0.5</v>
      </c>
      <c r="E13" s="21"/>
      <c r="F13" s="60" t="s">
        <v>29</v>
      </c>
      <c r="G13" s="61"/>
      <c r="H13" s="61"/>
      <c r="I13" s="62"/>
    </row>
    <row r="14" spans="2:9" ht="15" customHeight="1">
      <c r="B14" s="56"/>
      <c r="C14" s="4"/>
      <c r="D14" s="3"/>
      <c r="E14" s="21"/>
      <c r="F14" s="63"/>
      <c r="G14" s="64"/>
      <c r="H14" s="64"/>
      <c r="I14" s="65"/>
    </row>
    <row r="15" spans="2:9" ht="15.75">
      <c r="B15" s="57"/>
      <c r="C15" s="14" t="s">
        <v>10</v>
      </c>
      <c r="D15" s="3">
        <v>1.5</v>
      </c>
      <c r="E15" s="21"/>
      <c r="F15" s="63"/>
      <c r="G15" s="64"/>
      <c r="H15" s="64"/>
      <c r="I15" s="65"/>
    </row>
    <row r="16" spans="2:9" ht="15" customHeight="1">
      <c r="C16" s="4"/>
      <c r="D16" s="3"/>
      <c r="E16" s="21"/>
      <c r="F16" s="63"/>
      <c r="G16" s="64"/>
      <c r="H16" s="64"/>
      <c r="I16" s="65"/>
    </row>
    <row r="17" spans="2:12" ht="15" customHeight="1">
      <c r="C17" s="15" t="s">
        <v>11</v>
      </c>
      <c r="D17" s="3">
        <f>SUM(D5,D13)</f>
        <v>0.96500000000000008</v>
      </c>
      <c r="E17" s="21"/>
      <c r="F17" s="63"/>
      <c r="G17" s="64"/>
      <c r="H17" s="64"/>
      <c r="I17" s="65"/>
    </row>
    <row r="18" spans="2:12" ht="15" customHeight="1">
      <c r="C18" s="4"/>
      <c r="D18" s="3"/>
      <c r="E18" s="21"/>
      <c r="F18" s="63"/>
      <c r="G18" s="64"/>
      <c r="H18" s="64"/>
      <c r="I18" s="65"/>
    </row>
    <row r="19" spans="2:12" ht="15.75">
      <c r="C19" s="16" t="s">
        <v>12</v>
      </c>
      <c r="D19" s="3">
        <f>SUM(D5,D15)</f>
        <v>1.9650000000000001</v>
      </c>
      <c r="E19" s="21"/>
      <c r="F19" s="63"/>
      <c r="G19" s="64"/>
      <c r="H19" s="64"/>
      <c r="I19" s="65"/>
    </row>
    <row r="20" spans="2:12" ht="6.95" customHeight="1">
      <c r="C20" s="31"/>
      <c r="D20" s="32"/>
      <c r="E20" s="21"/>
      <c r="F20" s="63"/>
      <c r="G20" s="64"/>
      <c r="H20" s="64"/>
      <c r="I20" s="65"/>
    </row>
    <row r="21" spans="2:12" ht="6.95" customHeight="1">
      <c r="C21" s="29" t="s">
        <v>15</v>
      </c>
      <c r="D21" s="28">
        <v>50</v>
      </c>
      <c r="E21" s="28"/>
      <c r="F21" s="63"/>
      <c r="G21" s="64"/>
      <c r="H21" s="64"/>
      <c r="I21" s="65"/>
    </row>
    <row r="22" spans="2:12" ht="6.95" customHeight="1">
      <c r="C22" s="30"/>
      <c r="D22" s="28"/>
      <c r="E22" s="28"/>
      <c r="F22" s="63"/>
      <c r="G22" s="64"/>
      <c r="H22" s="64"/>
      <c r="I22" s="65"/>
    </row>
    <row r="23" spans="2:12" ht="6.95" customHeight="1">
      <c r="C23" s="29" t="s">
        <v>16</v>
      </c>
      <c r="D23" s="28">
        <v>450</v>
      </c>
      <c r="E23" s="28"/>
      <c r="F23" s="63"/>
      <c r="G23" s="64"/>
      <c r="H23" s="64"/>
      <c r="I23" s="65"/>
    </row>
    <row r="24" spans="2:12" ht="6.95" customHeight="1">
      <c r="C24" s="33"/>
      <c r="D24" s="34"/>
      <c r="E24" s="24"/>
      <c r="F24" s="63"/>
      <c r="G24" s="64"/>
      <c r="H24" s="64"/>
      <c r="I24" s="65"/>
    </row>
    <row r="25" spans="2:12" ht="15.75">
      <c r="B25" s="55" t="s">
        <v>27</v>
      </c>
      <c r="C25" s="18" t="s">
        <v>0</v>
      </c>
      <c r="D25" s="7">
        <f xml:space="preserve"> D19 /  D17</f>
        <v>2.0362694300518136</v>
      </c>
      <c r="E25" s="9"/>
      <c r="F25" s="63"/>
      <c r="G25" s="64"/>
      <c r="H25" s="64"/>
      <c r="I25" s="65"/>
    </row>
    <row r="26" spans="2:12" ht="15" customHeight="1">
      <c r="B26" s="56"/>
      <c r="C26" s="4"/>
      <c r="D26" s="7"/>
      <c r="E26" s="9"/>
      <c r="F26" s="63"/>
      <c r="G26" s="64"/>
      <c r="H26" s="64"/>
      <c r="I26" s="65"/>
    </row>
    <row r="27" spans="2:12" ht="15.75">
      <c r="B27" s="56"/>
      <c r="C27" s="19" t="s">
        <v>1</v>
      </c>
      <c r="D27" s="7">
        <f xml:space="preserve"> I32 / I33</f>
        <v>4.1379310344827589</v>
      </c>
      <c r="E27" s="9"/>
      <c r="F27" s="63"/>
      <c r="G27" s="64"/>
      <c r="H27" s="64"/>
      <c r="I27" s="65"/>
    </row>
    <row r="28" spans="2:12" ht="15" customHeight="1">
      <c r="B28" s="56"/>
      <c r="C28" s="4"/>
      <c r="D28" s="7"/>
      <c r="E28" s="9"/>
      <c r="F28" s="63"/>
      <c r="G28" s="64"/>
      <c r="H28" s="64"/>
      <c r="I28" s="65"/>
    </row>
    <row r="29" spans="2:12" ht="16.5" thickBot="1">
      <c r="B29" s="57"/>
      <c r="C29" s="10" t="s">
        <v>13</v>
      </c>
      <c r="D29" s="8">
        <f>QUOTIENT(D36,D37)</f>
        <v>290</v>
      </c>
      <c r="E29" s="24"/>
      <c r="F29" s="66"/>
      <c r="G29" s="67"/>
      <c r="H29" s="67"/>
      <c r="I29" s="68"/>
    </row>
    <row r="30" spans="2:12" ht="15.75">
      <c r="D30" s="2"/>
      <c r="E30" s="2"/>
      <c r="F30" s="2"/>
      <c r="G30" s="2"/>
      <c r="H30" s="50"/>
      <c r="I30" s="50"/>
      <c r="J30" s="50"/>
      <c r="K30" s="50"/>
      <c r="L30" s="50"/>
    </row>
    <row r="31" spans="2:12" ht="15.75">
      <c r="B31" s="50"/>
      <c r="C31" s="41" t="s">
        <v>5</v>
      </c>
      <c r="D31" s="42">
        <f>PRODUCT(D21,D27)</f>
        <v>206.89655172413794</v>
      </c>
      <c r="E31" s="42"/>
      <c r="F31" s="42"/>
      <c r="G31" s="43" t="s">
        <v>24</v>
      </c>
      <c r="H31" s="44"/>
      <c r="I31" s="45">
        <f>PRODUCT(D19,D19,F9)</f>
        <v>162.17144999999999</v>
      </c>
      <c r="J31" s="50"/>
      <c r="K31" s="50"/>
      <c r="L31" s="50"/>
    </row>
    <row r="32" spans="2:12" ht="15.75">
      <c r="B32" s="50"/>
      <c r="C32" s="49" t="s">
        <v>3</v>
      </c>
      <c r="D32" s="46">
        <v>50</v>
      </c>
      <c r="E32" s="46"/>
      <c r="F32" s="46"/>
      <c r="G32" s="46"/>
      <c r="H32" s="45">
        <f>PRODUCT(D17,D17,D7)</f>
        <v>209.52562500000005</v>
      </c>
      <c r="I32" s="44">
        <f>QUOTIENT(25300,H32)</f>
        <v>120</v>
      </c>
      <c r="J32" s="50"/>
      <c r="K32" s="50"/>
      <c r="L32" s="50"/>
    </row>
    <row r="33" spans="2:12" ht="15.75">
      <c r="B33" s="50"/>
      <c r="C33" s="49" t="s">
        <v>4</v>
      </c>
      <c r="D33" s="46">
        <v>450</v>
      </c>
      <c r="E33" s="46"/>
      <c r="F33" s="46"/>
      <c r="G33" s="46"/>
      <c r="H33" s="45">
        <f>PRODUCT(D19,D19,D7)</f>
        <v>868.77562499999999</v>
      </c>
      <c r="I33" s="44">
        <f>QUOTIENT(25300,H33)</f>
        <v>29</v>
      </c>
      <c r="J33" s="50"/>
      <c r="K33" s="50"/>
      <c r="L33" s="50"/>
    </row>
    <row r="34" spans="2:12" ht="15.75">
      <c r="B34" s="50"/>
      <c r="C34" s="49" t="s">
        <v>6</v>
      </c>
      <c r="D34" s="47">
        <f>PRODUCT(D32,D33)</f>
        <v>22500</v>
      </c>
      <c r="E34" s="47"/>
      <c r="F34" s="47"/>
      <c r="G34" s="51" t="s">
        <v>19</v>
      </c>
      <c r="H34" s="44" t="s">
        <v>22</v>
      </c>
      <c r="I34" s="44">
        <f>PRODUCT(D29,D21)</f>
        <v>14500</v>
      </c>
      <c r="J34" s="50"/>
      <c r="K34" s="50"/>
      <c r="L34" s="50"/>
    </row>
    <row r="35" spans="2:12" ht="15.75">
      <c r="B35" s="50"/>
      <c r="C35" s="49" t="s">
        <v>7</v>
      </c>
      <c r="D35" s="47">
        <f>PRODUCT(D31,D11)</f>
        <v>93103.448275862072</v>
      </c>
      <c r="E35" s="47"/>
      <c r="F35" s="47"/>
      <c r="G35" s="51"/>
      <c r="H35" s="44" t="s">
        <v>21</v>
      </c>
      <c r="I35" s="44">
        <f>SUM(D29,D21)</f>
        <v>340</v>
      </c>
      <c r="J35" s="50"/>
      <c r="K35" s="50"/>
      <c r="L35" s="50"/>
    </row>
    <row r="36" spans="2:12" ht="15.75">
      <c r="B36" s="50"/>
      <c r="C36" s="49" t="s">
        <v>8</v>
      </c>
      <c r="D36" s="47">
        <f>SUM(D35-D34)</f>
        <v>70603.448275862072</v>
      </c>
      <c r="E36" s="47"/>
      <c r="F36" s="47"/>
      <c r="G36" s="51" t="s">
        <v>20</v>
      </c>
      <c r="H36" s="44" t="s">
        <v>22</v>
      </c>
      <c r="I36" s="44">
        <f>PRODUCT(D29,D23)</f>
        <v>130500</v>
      </c>
      <c r="J36" s="50"/>
      <c r="K36" s="50"/>
      <c r="L36" s="50"/>
    </row>
    <row r="37" spans="2:12" ht="15.75">
      <c r="B37" s="50"/>
      <c r="C37" s="49" t="s">
        <v>14</v>
      </c>
      <c r="D37" s="48">
        <f>SUM(D33-D31)</f>
        <v>243.10344827586206</v>
      </c>
      <c r="E37" s="48"/>
      <c r="F37" s="48"/>
      <c r="G37" s="52"/>
      <c r="H37" s="44" t="s">
        <v>21</v>
      </c>
      <c r="I37" s="44">
        <f>SUM(D29,D23)</f>
        <v>740</v>
      </c>
      <c r="J37" s="50"/>
      <c r="K37" s="50"/>
      <c r="L37" s="50"/>
    </row>
    <row r="38" spans="2:12">
      <c r="C38" s="44"/>
      <c r="D38" s="44"/>
      <c r="E38" s="44"/>
      <c r="F38" s="44"/>
      <c r="G38" s="44"/>
      <c r="H38" s="44"/>
      <c r="I38" s="44"/>
    </row>
  </sheetData>
  <mergeCells count="7">
    <mergeCell ref="G36:G37"/>
    <mergeCell ref="B2:I3"/>
    <mergeCell ref="B5:B15"/>
    <mergeCell ref="G34:G35"/>
    <mergeCell ref="H7:H11"/>
    <mergeCell ref="B25:B29"/>
    <mergeCell ref="F13:I2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2018-01-01T15:43:50Z</cp:lastPrinted>
  <dcterms:created xsi:type="dcterms:W3CDTF">2017-12-31T10:27:12Z</dcterms:created>
  <dcterms:modified xsi:type="dcterms:W3CDTF">2018-01-02T16:24:23Z</dcterms:modified>
</cp:coreProperties>
</file>